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mc:AlternateContent xmlns:mc="http://schemas.openxmlformats.org/markup-compatibility/2006">
    <mc:Choice Requires="x15">
      <x15ac:absPath xmlns:x15ac="http://schemas.microsoft.com/office/spreadsheetml/2010/11/ac" url="https://d.docs.live.net/9f209efbdb6b8386/Documents/IHLM/Mölnlycke Health Care AB/MHC2 - Pressure Ulcer Prevention/Dublin 2026/"/>
    </mc:Choice>
  </mc:AlternateContent>
  <xr:revisionPtr revIDLastSave="184" documentId="8_{67493920-04DA-F84D-AF18-45C46472E36D}" xr6:coauthVersionLast="47" xr6:coauthVersionMax="47" xr10:uidLastSave="{E233011D-26FC-0245-AF8A-667D689E2694}"/>
  <bookViews>
    <workbookView xWindow="0" yWindow="660" windowWidth="28800" windowHeight="17980" tabRatio="500" xr2:uid="{00000000-000D-0000-FFFF-FFFF00000000}"/>
  </bookViews>
  <sheets>
    <sheet name="Business case" sheetId="1" r:id="rId1"/>
  </sheets>
  <definedNames>
    <definedName name="_xlnm.Print_Area" localSheetId="0">'Business case'!$B$1:$D$50</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38" i="1" l="1"/>
  <c r="C39" i="1" s="1"/>
  <c r="C40" i="1" s="1"/>
  <c r="C24" i="1"/>
  <c r="C25" i="1" l="1"/>
  <c r="C28" i="1" s="1"/>
  <c r="C26" i="1" l="1"/>
  <c r="C27" i="1" s="1"/>
  <c r="C29" i="1" s="1"/>
  <c r="C30" i="1" s="1"/>
  <c r="C41" i="1" s="1"/>
  <c r="C42" i="1" s="1"/>
  <c r="C34" i="1" l="1"/>
  <c r="C35" i="1"/>
  <c r="C33" i="1"/>
</calcChain>
</file>

<file path=xl/sharedStrings.xml><?xml version="1.0" encoding="utf-8"?>
<sst xmlns="http://schemas.openxmlformats.org/spreadsheetml/2006/main" count="61" uniqueCount="59">
  <si>
    <t>Type your own figures into the yellow cells. Everything else calculates automatically.</t>
  </si>
  <si>
    <t>STEP 1   YOUR HOSPITAL</t>
  </si>
  <si>
    <t>Beds</t>
  </si>
  <si>
    <t>Admissions per year</t>
  </si>
  <si>
    <t>Average length of stay (days)</t>
  </si>
  <si>
    <t>STEP 2   YOUR PRESSURE INJURY DATA</t>
  </si>
  <si>
    <t>Hospital-acquired incidence</t>
  </si>
  <si>
    <t>Proportion that are category 3 or 4</t>
  </si>
  <si>
    <t>STEP 3   IMPACT AND COST</t>
  </si>
  <si>
    <t>Extra days in hospital, category 1-2</t>
  </si>
  <si>
    <t>Extra days in hospital, category 3-4</t>
  </si>
  <si>
    <t>Cost of one bed day</t>
  </si>
  <si>
    <t>STEP 4   PREVENTION</t>
  </si>
  <si>
    <t>Proportion of admissions at risk</t>
  </si>
  <si>
    <t>Prevention cost per at-risk patient per day</t>
  </si>
  <si>
    <t>How much prevention reduces injuries</t>
  </si>
  <si>
    <t>YOUR RESULTS</t>
  </si>
  <si>
    <t>Pressure injuries per year</t>
  </si>
  <si>
    <t>TOTAL EXTRA BED DAYS PER YEAR</t>
  </si>
  <si>
    <t>ANNUAL COST</t>
  </si>
  <si>
    <t>WHAT THAT MEANS IN PRACTICE</t>
  </si>
  <si>
    <t>Beds occupied by pressure injury, every day of the year</t>
  </si>
  <si>
    <t>Admissions that could not be accommodated</t>
  </si>
  <si>
    <t>Share of your total bed capacity</t>
  </si>
  <si>
    <t>PREVENTION: COST AND RETURN</t>
  </si>
  <si>
    <t>At-risk admissions per year</t>
  </si>
  <si>
    <t>At-risk patient days per year</t>
  </si>
  <si>
    <t>ANNUAL COST OF PREVENTION</t>
  </si>
  <si>
    <t>COST AVOIDED BY PREVENTION</t>
  </si>
  <si>
    <t>RETURN FOR EVERY 1 SPENT ON PREVENTION</t>
  </si>
  <si>
    <t>NOTES</t>
  </si>
  <si>
    <t>The split of 4 and 10 extra days by category is an assumption, not a published figure. Say so when you present it.</t>
  </si>
  <si>
    <t>Pressure Injury Prevention: Hospital Business Case Calculator</t>
  </si>
  <si>
    <t>The yellow cells are pre-filled with the worked example from the EPUAP 2026 presentation. Overwrite them. Enter costs in your own currency (the calculator does not mind which). The white and blue cells show results. Don't overwrite those!</t>
  </si>
  <si>
    <t xml:space="preserve">   of which category 3 – 4</t>
  </si>
  <si>
    <t xml:space="preserve">   of which category 1 – 2</t>
  </si>
  <si>
    <t>Extra bed days, category 1 – 2</t>
  </si>
  <si>
    <t>Extra bed days, category 3 – 4</t>
  </si>
  <si>
    <t xml:space="preserve">  Admissions x incidence.</t>
  </si>
  <si>
    <t xml:space="preserve">  The single most useful number for a conversation with managers and consultants.</t>
  </si>
  <si>
    <t xml:space="preserve">  Extra bed days x cost per bed day.</t>
  </si>
  <si>
    <t xml:space="preserve">  Your current inpatient bed capacity.</t>
  </si>
  <si>
    <t xml:space="preserve">  Your admissions data.</t>
  </si>
  <si>
    <t xml:space="preserve">  Your hospital-acquired pressure injury incidence rate (not present on admission).</t>
  </si>
  <si>
    <t xml:space="preserve">  Your own severity split. Below 10% may mean inconsistent staging.</t>
  </si>
  <si>
    <t xml:space="preserve">  Sources: Graves et al 2005, Dealey et al 2012.</t>
  </si>
  <si>
    <t xml:space="preserve">  Ask your finance department. This is the number worth getting right!</t>
  </si>
  <si>
    <t xml:space="preserve">  Your risk assessment data.</t>
  </si>
  <si>
    <t xml:space="preserve">  Demarre et al 2015 (includes nursing time).</t>
  </si>
  <si>
    <t xml:space="preserve">  Chaboyer et al 2024 (pooled risk ratio 0.55 – ie, a 45% reduction).</t>
  </si>
  <si>
    <t xml:space="preserve">  Extra bed days as a share of all bed days available.</t>
  </si>
  <si>
    <t xml:space="preserve">  Compare this with the size of one of your wards.</t>
  </si>
  <si>
    <t xml:space="preserve">  Extra bed days divided by your average length of stay.</t>
  </si>
  <si>
    <t xml:space="preserve">  Cost avoided divided by cost of prevention.</t>
  </si>
  <si>
    <t>Use the cautious end of any range you are unsure about. A conservative case can survive scrutiny but an over-optimistic one doesn't.</t>
  </si>
  <si>
    <t>In most publicly funded systems the saving is capacity released rather than cash released: no budget line is reduced but beds are returned. Say that too. It is what makes the rest of the case believable.</t>
  </si>
  <si>
    <t>This model estimates extra bed days only. It does not estimate other resources such as dressings, debridement, theatre time or extra nursing input. So it understates the true cost of pressure injury rather than overstating it.</t>
  </si>
  <si>
    <t>This method of estimating the impact of pressure injuries on hospital budgets and capacity was presented at EPUAP 2026, Dublin, on 10 September 2026 at a symposium sponsored by Mölnlycke Health Care. However, the model and its results are entirely the responsibility of its author and is independent of any product or manufacturer.</t>
  </si>
  <si>
    <t>© Benedict Stanberry, Institute for Health Economics and Outcomes Research,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</si>
</sst>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00&quot;  :  1&quot;"/>
    <numFmt numFmtId="167" formatCode="[$€-2]\ #,##0"/>
    <numFmt numFmtId="168" formatCode="[$€-2]\ #,##0.00"/>
  </numFmts>
  <fonts count="20" x14ac:knownFonts="1">
    <font>
      <sz val="11"/>
      <color theme="1"/>
      <name val="Calibri"/>
      <family val="2"/>
      <charset val="1"/>
    </font>
    <font>
      <b/>
      <sz val="14"/>
      <color rgb="FF5CCB83"/>
      <name val="Arial"/>
      <family val="2"/>
    </font>
    <font>
      <sz val="12"/>
      <color theme="1"/>
      <name val="Calibri"/>
      <family val="2"/>
      <charset val="1"/>
    </font>
    <font>
      <sz val="12"/>
      <name val="Arial"/>
      <family val="2"/>
    </font>
    <font>
      <b/>
      <sz val="20"/>
      <color rgb="FF024050"/>
      <name val="Arial"/>
      <family val="2"/>
    </font>
    <font>
      <sz val="20"/>
      <color theme="1"/>
      <name val="Calibri"/>
      <family val="2"/>
      <charset val="1"/>
    </font>
    <font>
      <sz val="14"/>
      <color theme="1"/>
      <name val="Calibri"/>
      <family val="2"/>
      <charset val="1"/>
    </font>
    <font>
      <i/>
      <sz val="12"/>
      <name val="Arial"/>
      <family val="2"/>
    </font>
    <font>
      <sz val="12"/>
      <name val="Calibri"/>
      <family val="2"/>
      <charset val="1"/>
    </font>
    <font>
      <b/>
      <sz val="14"/>
      <color rgb="FFFFFFFF"/>
      <name val="Arial"/>
      <family val="2"/>
    </font>
    <font>
      <sz val="14"/>
      <name val="Arial"/>
      <family val="2"/>
    </font>
    <font>
      <b/>
      <sz val="14"/>
      <color rgb="FF0000FF"/>
      <name val="Arial"/>
      <family val="2"/>
    </font>
    <font>
      <sz val="14"/>
      <color rgb="FF000000"/>
      <name val="Arial"/>
      <family val="2"/>
    </font>
    <font>
      <b/>
      <sz val="14"/>
      <color rgb="FF024050"/>
      <name val="Arial"/>
      <family val="2"/>
    </font>
    <font>
      <sz val="14"/>
      <color theme="1"/>
      <name val="Arial"/>
      <family val="2"/>
    </font>
    <font>
      <sz val="11"/>
      <color theme="1"/>
      <name val="Arial"/>
      <family val="2"/>
    </font>
    <font>
      <b/>
      <sz val="14"/>
      <name val="Arial"/>
      <family val="2"/>
    </font>
    <font>
      <b/>
      <sz val="12"/>
      <name val="Arial"/>
      <family val="2"/>
    </font>
    <font>
      <b/>
      <sz val="11"/>
      <color theme="1"/>
      <name val="Calibri"/>
      <family val="2"/>
      <charset val="1"/>
    </font>
    <font>
      <b/>
      <sz val="12"/>
      <color theme="1"/>
      <name val="Calibri"/>
      <family val="2"/>
      <charset val="1"/>
    </font>
  </fonts>
  <fills count="5">
    <fill>
      <patternFill patternType="none"/>
    </fill>
    <fill>
      <patternFill patternType="gray125"/>
    </fill>
    <fill>
      <patternFill patternType="solid">
        <fgColor rgb="FF024050"/>
        <bgColor rgb="FF003300"/>
      </patternFill>
    </fill>
    <fill>
      <patternFill patternType="solid">
        <fgColor rgb="FFFFF2B2"/>
        <bgColor rgb="FFFFFFCC"/>
      </patternFill>
    </fill>
    <fill>
      <patternFill patternType="solid">
        <fgColor rgb="FFEAF1F3"/>
        <bgColor rgb="FFFFFFFF"/>
      </patternFill>
    </fill>
  </fills>
  <borders count="3">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diagonal/>
    </border>
  </borders>
  <cellStyleXfs count="1">
    <xf numFmtId="0" fontId="0" fillId="0" borderId="0"/>
  </cellStyleXfs>
  <cellXfs count="33">
    <xf numFmtId="0" fontId="0" fillId="0" borderId="0" xfId="0"/>
    <xf numFmtId="0" fontId="1" fillId="0" borderId="0" xfId="0" applyFont="1" applyAlignment="1">
      <alignment vertical="center"/>
    </xf>
    <xf numFmtId="0" fontId="4" fillId="0" borderId="0" xfId="0" applyFont="1" applyAlignment="1">
      <alignment horizontal="left" vertical="center"/>
    </xf>
    <xf numFmtId="0" fontId="5" fillId="0" borderId="0" xfId="0" applyFont="1" applyAlignment="1">
      <alignment vertical="center"/>
    </xf>
    <xf numFmtId="0" fontId="8" fillId="0" borderId="0" xfId="0" applyFont="1" applyAlignment="1">
      <alignment vertical="center"/>
    </xf>
    <xf numFmtId="0" fontId="7" fillId="0" borderId="0" xfId="0" applyFont="1" applyAlignment="1">
      <alignment vertical="center" wrapText="1"/>
    </xf>
    <xf numFmtId="0" fontId="10" fillId="0" borderId="0" xfId="0" applyFont="1" applyAlignment="1">
      <alignment horizontal="left" vertical="center"/>
    </xf>
    <xf numFmtId="3" fontId="11" fillId="3" borderId="1" xfId="0" applyNumberFormat="1" applyFont="1" applyFill="1" applyBorder="1" applyAlignment="1">
      <alignment horizontal="right" vertical="center"/>
    </xf>
    <xf numFmtId="164" fontId="11" fillId="3" borderId="1" xfId="0" applyNumberFormat="1" applyFont="1" applyFill="1" applyBorder="1" applyAlignment="1">
      <alignment horizontal="right" vertical="center"/>
    </xf>
    <xf numFmtId="165" fontId="11" fillId="3" borderId="1" xfId="0" applyNumberFormat="1" applyFont="1" applyFill="1" applyBorder="1" applyAlignment="1">
      <alignment horizontal="right" vertical="center"/>
    </xf>
    <xf numFmtId="3" fontId="12" fillId="0" borderId="1" xfId="0" applyNumberFormat="1" applyFont="1" applyBorder="1" applyAlignment="1">
      <alignment horizontal="right" vertical="center"/>
    </xf>
    <xf numFmtId="3" fontId="13" fillId="4" borderId="1" xfId="0" applyNumberFormat="1" applyFont="1" applyFill="1" applyBorder="1" applyAlignment="1">
      <alignment horizontal="right" vertical="center"/>
    </xf>
    <xf numFmtId="164" fontId="12" fillId="0" borderId="1" xfId="0" applyNumberFormat="1" applyFont="1" applyBorder="1" applyAlignment="1">
      <alignment horizontal="right" vertical="center"/>
    </xf>
    <xf numFmtId="165" fontId="12" fillId="0" borderId="1" xfId="0" applyNumberFormat="1" applyFont="1" applyBorder="1" applyAlignment="1">
      <alignment horizontal="right" vertical="center"/>
    </xf>
    <xf numFmtId="166" fontId="13" fillId="4" borderId="1" xfId="0" applyNumberFormat="1" applyFont="1" applyFill="1" applyBorder="1" applyAlignment="1">
      <alignment horizontal="right" vertical="center"/>
    </xf>
    <xf numFmtId="0" fontId="6" fillId="0" borderId="0" xfId="0" applyFont="1" applyAlignment="1">
      <alignment vertical="center"/>
    </xf>
    <xf numFmtId="0" fontId="14" fillId="0" borderId="0" xfId="0" applyFont="1" applyAlignment="1">
      <alignment vertical="center"/>
    </xf>
    <xf numFmtId="0" fontId="15" fillId="0" borderId="0" xfId="0" applyFont="1"/>
    <xf numFmtId="0" fontId="16" fillId="0" borderId="0" xfId="0" applyFont="1" applyAlignment="1">
      <alignment horizontal="left" vertical="center"/>
    </xf>
    <xf numFmtId="167" fontId="11" fillId="3" borderId="1" xfId="0" applyNumberFormat="1" applyFont="1" applyFill="1" applyBorder="1" applyAlignment="1">
      <alignment horizontal="right" vertical="center"/>
    </xf>
    <xf numFmtId="0" fontId="10" fillId="0" borderId="0" xfId="0" applyFont="1" applyAlignment="1">
      <alignment vertical="center"/>
    </xf>
    <xf numFmtId="167" fontId="13" fillId="4" borderId="1" xfId="0" applyNumberFormat="1" applyFont="1" applyFill="1" applyBorder="1" applyAlignment="1">
      <alignment horizontal="right" vertical="center"/>
    </xf>
    <xf numFmtId="168" fontId="11" fillId="3" borderId="1" xfId="0" applyNumberFormat="1" applyFont="1" applyFill="1" applyBorder="1" applyAlignment="1">
      <alignment horizontal="right" vertical="center"/>
    </xf>
    <xf numFmtId="0" fontId="3" fillId="0" borderId="0" xfId="0" applyFont="1" applyAlignment="1">
      <alignment vertical="center" wrapText="1"/>
    </xf>
    <xf numFmtId="0" fontId="3" fillId="0" borderId="2" xfId="0" applyFont="1" applyBorder="1" applyAlignment="1">
      <alignment vertical="center" wrapText="1"/>
    </xf>
    <xf numFmtId="0" fontId="17" fillId="0" borderId="0" xfId="0" applyFont="1" applyAlignment="1">
      <alignment vertical="center" wrapText="1"/>
    </xf>
    <xf numFmtId="0" fontId="9" fillId="2" borderId="1" xfId="0" applyFont="1" applyFill="1" applyBorder="1" applyAlignment="1">
      <alignment horizontal="left" vertical="center"/>
    </xf>
    <xf numFmtId="0" fontId="14" fillId="2" borderId="1" xfId="0" applyFont="1" applyFill="1" applyBorder="1" applyAlignment="1">
      <alignment vertical="center"/>
    </xf>
    <xf numFmtId="0" fontId="0" fillId="0" borderId="2" xfId="0" applyBorder="1" applyAlignment="1">
      <alignment vertical="center" wrapText="1"/>
    </xf>
    <xf numFmtId="0" fontId="2" fillId="0" borderId="0" xfId="0" applyFont="1" applyAlignment="1">
      <alignment vertical="center" wrapText="1"/>
    </xf>
    <xf numFmtId="0" fontId="0" fillId="0" borderId="0" xfId="0" applyAlignment="1">
      <alignment vertical="center" wrapText="1"/>
    </xf>
    <xf numFmtId="0" fontId="18" fillId="0" borderId="0" xfId="0" applyFont="1" applyAlignment="1">
      <alignment vertical="center" wrapText="1"/>
    </xf>
    <xf numFmtId="0" fontId="19" fillId="0" borderId="0" xfId="0" applyFont="1" applyAlignment="1">
      <alignmen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EAF1F3"/>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2B2"/>
      <rgbColor rgb="FF99CCFF"/>
      <rgbColor rgb="FFFF99CC"/>
      <rgbColor rgb="FFCC99FF"/>
      <rgbColor rgb="FFFFCC99"/>
      <rgbColor rgb="FF3366FF"/>
      <rgbColor rgb="FF33CCCC"/>
      <rgbColor rgb="FF99CC00"/>
      <rgbColor rgb="FFFFCC00"/>
      <rgbColor rgb="FFFF9900"/>
      <rgbColor rgb="FFFF6600"/>
      <rgbColor rgb="FF666699"/>
      <rgbColor rgb="FFC8A464"/>
      <rgbColor rgb="FF024050"/>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5CCB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D51"/>
  <sheetViews>
    <sheetView showGridLines="0" tabSelected="1" zoomScaleNormal="100" workbookViewId="0">
      <pane ySplit="3" topLeftCell="A4" activePane="bottomLeft" state="frozen"/>
      <selection pane="bottomLeft" activeCell="A3" sqref="A3"/>
    </sheetView>
  </sheetViews>
  <sheetFormatPr baseColWidth="10" defaultColWidth="8.6640625" defaultRowHeight="15" x14ac:dyDescent="0.2"/>
  <cols>
    <col min="2" max="2" width="66.5" customWidth="1"/>
    <col min="3" max="3" width="19.1640625" customWidth="1"/>
    <col min="4" max="4" width="87" customWidth="1"/>
  </cols>
  <sheetData>
    <row r="1" spans="2:4" s="3" customFormat="1" ht="43" customHeight="1" x14ac:dyDescent="0.2">
      <c r="B1" s="2" t="s">
        <v>32</v>
      </c>
      <c r="C1" s="2"/>
      <c r="D1" s="2"/>
    </row>
    <row r="2" spans="2:4" s="15" customFormat="1" ht="26" customHeight="1" x14ac:dyDescent="0.2">
      <c r="B2" s="1" t="s">
        <v>0</v>
      </c>
      <c r="C2" s="1"/>
      <c r="D2" s="1"/>
    </row>
    <row r="3" spans="2:4" s="4" customFormat="1" ht="44" customHeight="1" x14ac:dyDescent="0.2">
      <c r="B3" s="5" t="s">
        <v>33</v>
      </c>
      <c r="C3" s="5"/>
      <c r="D3" s="5"/>
    </row>
    <row r="4" spans="2:4" s="15" customFormat="1" ht="36" customHeight="1" x14ac:dyDescent="0.2">
      <c r="B4" s="26" t="s">
        <v>1</v>
      </c>
      <c r="C4" s="27"/>
      <c r="D4" s="27"/>
    </row>
    <row r="5" spans="2:4" s="15" customFormat="1" ht="31" customHeight="1" x14ac:dyDescent="0.2">
      <c r="B5" s="18" t="s">
        <v>2</v>
      </c>
      <c r="C5" s="7">
        <v>300</v>
      </c>
      <c r="D5" s="6" t="s">
        <v>41</v>
      </c>
    </row>
    <row r="6" spans="2:4" s="15" customFormat="1" ht="31" customHeight="1" x14ac:dyDescent="0.2">
      <c r="B6" s="18" t="s">
        <v>3</v>
      </c>
      <c r="C6" s="7">
        <v>15000</v>
      </c>
      <c r="D6" s="6" t="s">
        <v>42</v>
      </c>
    </row>
    <row r="7" spans="2:4" s="15" customFormat="1" ht="31" customHeight="1" x14ac:dyDescent="0.2">
      <c r="B7" s="18" t="s">
        <v>4</v>
      </c>
      <c r="C7" s="8">
        <v>6</v>
      </c>
      <c r="D7" s="6" t="s">
        <v>42</v>
      </c>
    </row>
    <row r="8" spans="2:4" s="15" customFormat="1" ht="12" customHeight="1" x14ac:dyDescent="0.2">
      <c r="B8" s="16"/>
      <c r="C8" s="16"/>
      <c r="D8" s="16"/>
    </row>
    <row r="9" spans="2:4" s="15" customFormat="1" ht="36" customHeight="1" x14ac:dyDescent="0.2">
      <c r="B9" s="26" t="s">
        <v>5</v>
      </c>
      <c r="C9" s="27"/>
      <c r="D9" s="27"/>
    </row>
    <row r="10" spans="2:4" s="15" customFormat="1" ht="31" customHeight="1" x14ac:dyDescent="0.2">
      <c r="B10" s="18" t="s">
        <v>6</v>
      </c>
      <c r="C10" s="9">
        <v>0.04</v>
      </c>
      <c r="D10" s="6" t="s">
        <v>43</v>
      </c>
    </row>
    <row r="11" spans="2:4" s="15" customFormat="1" ht="31" customHeight="1" x14ac:dyDescent="0.2">
      <c r="B11" s="18" t="s">
        <v>7</v>
      </c>
      <c r="C11" s="9">
        <v>0.1</v>
      </c>
      <c r="D11" s="6" t="s">
        <v>44</v>
      </c>
    </row>
    <row r="12" spans="2:4" s="15" customFormat="1" ht="12" customHeight="1" x14ac:dyDescent="0.2">
      <c r="B12" s="16"/>
      <c r="C12" s="16"/>
      <c r="D12" s="16"/>
    </row>
    <row r="13" spans="2:4" s="15" customFormat="1" ht="36" customHeight="1" x14ac:dyDescent="0.2">
      <c r="B13" s="26" t="s">
        <v>8</v>
      </c>
      <c r="C13" s="27"/>
      <c r="D13" s="27"/>
    </row>
    <row r="14" spans="2:4" s="15" customFormat="1" ht="31" customHeight="1" x14ac:dyDescent="0.2">
      <c r="B14" s="18" t="s">
        <v>9</v>
      </c>
      <c r="C14" s="8">
        <v>4</v>
      </c>
      <c r="D14" s="6" t="s">
        <v>45</v>
      </c>
    </row>
    <row r="15" spans="2:4" s="15" customFormat="1" ht="31" customHeight="1" x14ac:dyDescent="0.2">
      <c r="B15" s="18" t="s">
        <v>10</v>
      </c>
      <c r="C15" s="8">
        <v>10</v>
      </c>
      <c r="D15" s="6" t="s">
        <v>45</v>
      </c>
    </row>
    <row r="16" spans="2:4" s="15" customFormat="1" ht="31" customHeight="1" x14ac:dyDescent="0.2">
      <c r="B16" s="18" t="s">
        <v>11</v>
      </c>
      <c r="C16" s="19">
        <v>600</v>
      </c>
      <c r="D16" s="6" t="s">
        <v>46</v>
      </c>
    </row>
    <row r="17" spans="2:4" s="15" customFormat="1" ht="12" customHeight="1" x14ac:dyDescent="0.2">
      <c r="B17" s="16"/>
      <c r="C17" s="16"/>
      <c r="D17" s="16"/>
    </row>
    <row r="18" spans="2:4" s="15" customFormat="1" ht="36" customHeight="1" x14ac:dyDescent="0.2">
      <c r="B18" s="26" t="s">
        <v>12</v>
      </c>
      <c r="C18" s="27"/>
      <c r="D18" s="27"/>
    </row>
    <row r="19" spans="2:4" s="15" customFormat="1" ht="31" customHeight="1" x14ac:dyDescent="0.2">
      <c r="B19" s="18" t="s">
        <v>13</v>
      </c>
      <c r="C19" s="9">
        <v>0.3</v>
      </c>
      <c r="D19" s="6" t="s">
        <v>47</v>
      </c>
    </row>
    <row r="20" spans="2:4" s="15" customFormat="1" ht="31" customHeight="1" x14ac:dyDescent="0.2">
      <c r="B20" s="18" t="s">
        <v>14</v>
      </c>
      <c r="C20" s="22">
        <v>7.88</v>
      </c>
      <c r="D20" s="6" t="s">
        <v>48</v>
      </c>
    </row>
    <row r="21" spans="2:4" s="15" customFormat="1" ht="31" customHeight="1" x14ac:dyDescent="0.2">
      <c r="B21" s="18" t="s">
        <v>15</v>
      </c>
      <c r="C21" s="9">
        <v>0.45</v>
      </c>
      <c r="D21" s="6" t="s">
        <v>49</v>
      </c>
    </row>
    <row r="22" spans="2:4" s="15" customFormat="1" ht="12" customHeight="1" x14ac:dyDescent="0.2">
      <c r="B22" s="16"/>
      <c r="C22" s="16"/>
      <c r="D22" s="16"/>
    </row>
    <row r="23" spans="2:4" s="15" customFormat="1" ht="36" customHeight="1" x14ac:dyDescent="0.2">
      <c r="B23" s="26" t="s">
        <v>16</v>
      </c>
      <c r="C23" s="27"/>
      <c r="D23" s="27"/>
    </row>
    <row r="24" spans="2:4" s="15" customFormat="1" ht="31" customHeight="1" x14ac:dyDescent="0.2">
      <c r="B24" s="18" t="s">
        <v>17</v>
      </c>
      <c r="C24" s="10">
        <f>C6*C10</f>
        <v>600</v>
      </c>
      <c r="D24" s="6" t="s">
        <v>38</v>
      </c>
    </row>
    <row r="25" spans="2:4" s="15" customFormat="1" ht="31" customHeight="1" x14ac:dyDescent="0.2">
      <c r="B25" s="18" t="s">
        <v>34</v>
      </c>
      <c r="C25" s="10">
        <f>C24*C11</f>
        <v>60</v>
      </c>
      <c r="D25" s="20"/>
    </row>
    <row r="26" spans="2:4" s="15" customFormat="1" ht="31" customHeight="1" x14ac:dyDescent="0.2">
      <c r="B26" s="18" t="s">
        <v>35</v>
      </c>
      <c r="C26" s="10">
        <f>C24-C25</f>
        <v>540</v>
      </c>
      <c r="D26" s="20"/>
    </row>
    <row r="27" spans="2:4" s="15" customFormat="1" ht="31" customHeight="1" x14ac:dyDescent="0.2">
      <c r="B27" s="18" t="s">
        <v>36</v>
      </c>
      <c r="C27" s="10">
        <f>C26*C14</f>
        <v>2160</v>
      </c>
      <c r="D27" s="20"/>
    </row>
    <row r="28" spans="2:4" s="15" customFormat="1" ht="31" customHeight="1" x14ac:dyDescent="0.2">
      <c r="B28" s="18" t="s">
        <v>37</v>
      </c>
      <c r="C28" s="10">
        <f>C25*C15</f>
        <v>600</v>
      </c>
      <c r="D28" s="20"/>
    </row>
    <row r="29" spans="2:4" s="15" customFormat="1" ht="31" customHeight="1" x14ac:dyDescent="0.2">
      <c r="B29" s="18" t="s">
        <v>18</v>
      </c>
      <c r="C29" s="11">
        <f>C27+C28</f>
        <v>2760</v>
      </c>
      <c r="D29" s="6" t="s">
        <v>39</v>
      </c>
    </row>
    <row r="30" spans="2:4" s="15" customFormat="1" ht="31" customHeight="1" x14ac:dyDescent="0.2">
      <c r="B30" s="18" t="s">
        <v>19</v>
      </c>
      <c r="C30" s="21">
        <f>C29*C16</f>
        <v>1656000</v>
      </c>
      <c r="D30" s="6" t="s">
        <v>40</v>
      </c>
    </row>
    <row r="31" spans="2:4" s="15" customFormat="1" ht="12" customHeight="1" x14ac:dyDescent="0.2">
      <c r="B31" s="16"/>
      <c r="C31" s="16"/>
      <c r="D31" s="16"/>
    </row>
    <row r="32" spans="2:4" s="15" customFormat="1" ht="36" customHeight="1" x14ac:dyDescent="0.2">
      <c r="B32" s="26" t="s">
        <v>20</v>
      </c>
      <c r="C32" s="27"/>
      <c r="D32" s="27"/>
    </row>
    <row r="33" spans="2:4" s="15" customFormat="1" ht="31" customHeight="1" x14ac:dyDescent="0.2">
      <c r="B33" s="18" t="s">
        <v>21</v>
      </c>
      <c r="C33" s="12">
        <f>IFERROR(C29/365,0)</f>
        <v>7.5616438356164384</v>
      </c>
      <c r="D33" s="6" t="s">
        <v>51</v>
      </c>
    </row>
    <row r="34" spans="2:4" s="15" customFormat="1" ht="31" customHeight="1" x14ac:dyDescent="0.2">
      <c r="B34" s="18" t="s">
        <v>22</v>
      </c>
      <c r="C34" s="10">
        <f>IFERROR(C29/C7,0)</f>
        <v>460</v>
      </c>
      <c r="D34" s="6" t="s">
        <v>52</v>
      </c>
    </row>
    <row r="35" spans="2:4" s="15" customFormat="1" ht="31" customHeight="1" x14ac:dyDescent="0.2">
      <c r="B35" s="18" t="s">
        <v>23</v>
      </c>
      <c r="C35" s="13">
        <f>IFERROR(C29/(C5*365),0)</f>
        <v>2.5205479452054796E-2</v>
      </c>
      <c r="D35" s="6" t="s">
        <v>50</v>
      </c>
    </row>
    <row r="36" spans="2:4" s="15" customFormat="1" ht="12" customHeight="1" x14ac:dyDescent="0.2">
      <c r="B36" s="16"/>
      <c r="C36" s="16"/>
      <c r="D36" s="16"/>
    </row>
    <row r="37" spans="2:4" s="15" customFormat="1" ht="36" customHeight="1" x14ac:dyDescent="0.2">
      <c r="B37" s="26" t="s">
        <v>24</v>
      </c>
      <c r="C37" s="27"/>
      <c r="D37" s="27"/>
    </row>
    <row r="38" spans="2:4" s="15" customFormat="1" ht="31" customHeight="1" x14ac:dyDescent="0.2">
      <c r="B38" s="18" t="s">
        <v>25</v>
      </c>
      <c r="C38" s="10">
        <f>C6*C19</f>
        <v>4500</v>
      </c>
      <c r="D38" s="16"/>
    </row>
    <row r="39" spans="2:4" s="15" customFormat="1" ht="31" customHeight="1" x14ac:dyDescent="0.2">
      <c r="B39" s="18" t="s">
        <v>26</v>
      </c>
      <c r="C39" s="10">
        <f>C38*C7</f>
        <v>27000</v>
      </c>
      <c r="D39" s="16"/>
    </row>
    <row r="40" spans="2:4" s="15" customFormat="1" ht="31" customHeight="1" x14ac:dyDescent="0.2">
      <c r="B40" s="18" t="s">
        <v>27</v>
      </c>
      <c r="C40" s="21">
        <f>C39*C20</f>
        <v>212760</v>
      </c>
      <c r="D40" s="16"/>
    </row>
    <row r="41" spans="2:4" s="15" customFormat="1" ht="31" customHeight="1" x14ac:dyDescent="0.2">
      <c r="B41" s="18" t="s">
        <v>28</v>
      </c>
      <c r="C41" s="21">
        <f>C30*C21</f>
        <v>745200</v>
      </c>
      <c r="D41" s="16"/>
    </row>
    <row r="42" spans="2:4" s="15" customFormat="1" ht="31" customHeight="1" x14ac:dyDescent="0.2">
      <c r="B42" s="18" t="s">
        <v>29</v>
      </c>
      <c r="C42" s="14">
        <f>IFERROR(C41/C40,0)</f>
        <v>3.5025380710659899</v>
      </c>
      <c r="D42" s="6" t="s">
        <v>53</v>
      </c>
    </row>
    <row r="43" spans="2:4" s="15" customFormat="1" ht="12" customHeight="1" x14ac:dyDescent="0.2">
      <c r="B43" s="16"/>
      <c r="C43" s="16"/>
      <c r="D43" s="16"/>
    </row>
    <row r="44" spans="2:4" s="15" customFormat="1" ht="36" customHeight="1" x14ac:dyDescent="0.2">
      <c r="B44" s="26" t="s">
        <v>30</v>
      </c>
      <c r="C44" s="27"/>
      <c r="D44" s="27"/>
    </row>
    <row r="45" spans="2:4" s="29" customFormat="1" ht="34" customHeight="1" x14ac:dyDescent="0.2">
      <c r="B45" s="24" t="s">
        <v>54</v>
      </c>
      <c r="C45" s="28"/>
      <c r="D45" s="28"/>
    </row>
    <row r="46" spans="2:4" s="29" customFormat="1" ht="34" customHeight="1" x14ac:dyDescent="0.2">
      <c r="B46" s="23" t="s">
        <v>56</v>
      </c>
      <c r="C46" s="30"/>
      <c r="D46" s="30"/>
    </row>
    <row r="47" spans="2:4" s="29" customFormat="1" ht="34" customHeight="1" x14ac:dyDescent="0.2">
      <c r="B47" s="23" t="s">
        <v>31</v>
      </c>
      <c r="C47" s="30"/>
      <c r="D47" s="30"/>
    </row>
    <row r="48" spans="2:4" s="29" customFormat="1" ht="34" customHeight="1" x14ac:dyDescent="0.2">
      <c r="B48" s="23" t="s">
        <v>55</v>
      </c>
      <c r="C48" s="30"/>
      <c r="D48" s="30"/>
    </row>
    <row r="49" spans="2:4" s="29" customFormat="1" ht="44" customHeight="1" x14ac:dyDescent="0.2">
      <c r="B49" s="23" t="s">
        <v>57</v>
      </c>
      <c r="C49" s="30"/>
      <c r="D49" s="30"/>
    </row>
    <row r="50" spans="2:4" s="32" customFormat="1" ht="25" customHeight="1" x14ac:dyDescent="0.2">
      <c r="B50" s="25" t="s">
        <v>58</v>
      </c>
      <c r="C50" s="31"/>
      <c r="D50" s="31"/>
    </row>
    <row r="51" spans="2:4" x14ac:dyDescent="0.2">
      <c r="B51" s="17"/>
      <c r="C51" s="17"/>
      <c r="D51" s="17"/>
    </row>
  </sheetData>
  <mergeCells count="9">
    <mergeCell ref="B50:D50"/>
    <mergeCell ref="B47:D47"/>
    <mergeCell ref="B48:D48"/>
    <mergeCell ref="B49:D49"/>
    <mergeCell ref="B1:D1"/>
    <mergeCell ref="B2:D2"/>
    <mergeCell ref="B3:D3"/>
    <mergeCell ref="B45:D45"/>
    <mergeCell ref="B46:D46"/>
  </mergeCells>
  <pageMargins left="0.75" right="0.75" top="1" bottom="1" header="0.511811023622047" footer="0.511811023622047"/>
  <pageSetup paperSize="9" scale="70"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Business case</vt:lpstr>
      <vt:lpstr>'Business case'!Print_Area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Benedict Stanberry</cp:lastModifiedBy>
  <cp:revision>0</cp:revision>
  <cp:lastPrinted>2026-09-15T09:46:56Z</cp:lastPrinted>
  <dcterms:created xsi:type="dcterms:W3CDTF">2026-09-15T08:49:10Z</dcterms:created>
  <dcterms:modified xsi:type="dcterms:W3CDTF">2026-09-15T09:47:30Z</dcterms:modified>
  <dc:language>en-US</dc:language>
</cp:coreProperties>
</file>